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90" yWindow="60" windowWidth="8910" windowHeight="3765"/>
  </bookViews>
  <sheets>
    <sheet name="Ejecucion Pptal" sheetId="7" r:id="rId1"/>
  </sheets>
  <definedNames>
    <definedName name="_xlnm.Print_Area" localSheetId="0">'Ejecucion Pptal'!$A$1:$H$51</definedName>
  </definedNames>
  <calcPr calcId="145621" iterateDelta="1E-4"/>
</workbook>
</file>

<file path=xl/calcChain.xml><?xml version="1.0" encoding="utf-8"?>
<calcChain xmlns="http://schemas.openxmlformats.org/spreadsheetml/2006/main">
  <c r="B52" i="7" l="1"/>
  <c r="B51" i="7"/>
  <c r="B36" i="7"/>
  <c r="H49" i="7" l="1"/>
  <c r="C22" i="7" l="1"/>
  <c r="C25" i="7" s="1"/>
  <c r="J20" i="7" l="1"/>
  <c r="C47" i="7" l="1"/>
  <c r="F22" i="7" l="1"/>
  <c r="F25" i="7" s="1"/>
  <c r="J43" i="7" l="1"/>
  <c r="J45" i="7"/>
  <c r="J42" i="7" l="1"/>
  <c r="J46" i="7"/>
  <c r="F47" i="7"/>
  <c r="J47" i="7" s="1"/>
  <c r="B22" i="7"/>
  <c r="B25" i="7" s="1"/>
  <c r="B27" i="7" s="1"/>
  <c r="B39" i="7"/>
  <c r="H47" i="7" l="1"/>
  <c r="J15" i="7" l="1"/>
  <c r="J19" i="7"/>
  <c r="J21" i="7"/>
  <c r="H24" i="7"/>
  <c r="J18" i="7"/>
  <c r="J16" i="7"/>
  <c r="J14" i="7" l="1"/>
  <c r="J34" i="7"/>
  <c r="E22" i="7"/>
  <c r="J22" i="7" s="1"/>
  <c r="J37" i="7"/>
  <c r="J17" i="7"/>
  <c r="H22" i="7" l="1"/>
  <c r="E25" i="7"/>
  <c r="J38" i="7"/>
  <c r="J35" i="7"/>
  <c r="J36" i="7"/>
  <c r="J33" i="7"/>
  <c r="J25" i="7" l="1"/>
  <c r="E27" i="7"/>
  <c r="H25" i="7"/>
  <c r="H27" i="7" s="1"/>
  <c r="J39" i="7"/>
  <c r="H51" i="7" l="1"/>
  <c r="E51" i="7"/>
  <c r="J51" i="7" s="1"/>
</calcChain>
</file>

<file path=xl/comments1.xml><?xml version="1.0" encoding="utf-8"?>
<comments xmlns="http://schemas.openxmlformats.org/spreadsheetml/2006/main">
  <authors>
    <author>Gabriela</author>
  </authors>
  <commentList>
    <comment ref="E37" authorId="0">
      <text>
        <r>
          <rPr>
            <sz val="9"/>
            <color indexed="81"/>
            <rFont val="Tahoma"/>
            <family val="2"/>
          </rPr>
          <t>El Semm cambio la forma de facturar haciendo descuentos x NC por las bonific por lo que se reflejan como un menor gasto.</t>
        </r>
      </text>
    </comment>
  </commentList>
</comments>
</file>

<file path=xl/sharedStrings.xml><?xml version="1.0" encoding="utf-8"?>
<sst xmlns="http://schemas.openxmlformats.org/spreadsheetml/2006/main" count="48" uniqueCount="38">
  <si>
    <t>(En pesos)</t>
  </si>
  <si>
    <t>Diferencia</t>
  </si>
  <si>
    <t xml:space="preserve">E G R E S O S </t>
  </si>
  <si>
    <t>Materiales y Suministros</t>
  </si>
  <si>
    <t>Servicios No Personales</t>
  </si>
  <si>
    <t>Transferencias</t>
  </si>
  <si>
    <t>Presupuestado</t>
  </si>
  <si>
    <t>Ejecutado</t>
  </si>
  <si>
    <t>Desviacion</t>
  </si>
  <si>
    <t>Retribución de Servicios Personales</t>
  </si>
  <si>
    <t>Equipos, muebles e inst</t>
  </si>
  <si>
    <t>Recursos propios</t>
  </si>
  <si>
    <t>Retenciones a funcionarios</t>
  </si>
  <si>
    <t>Bonificaciones obtenidas</t>
  </si>
  <si>
    <t>Ingresos financieros y otros ingresos</t>
  </si>
  <si>
    <t>Coberturas adicionales de salud</t>
  </si>
  <si>
    <t>Otros aportes de OSE</t>
  </si>
  <si>
    <t>I N G R E S O S</t>
  </si>
  <si>
    <t>Cuotas y cobranzas socios</t>
  </si>
  <si>
    <t>Alojamientos/lavanderia/vajilla</t>
  </si>
  <si>
    <t>Ingresos al Parque y parrileros</t>
  </si>
  <si>
    <t>Alquileres recibidos y otros ingresos</t>
  </si>
  <si>
    <t>Obras realizadas CRPS</t>
  </si>
  <si>
    <t>Seguro de Salud</t>
  </si>
  <si>
    <t>Paso Severino</t>
  </si>
  <si>
    <t>Retenc a jubilados y func CHASSFOSE</t>
  </si>
  <si>
    <t>Aportes de OSE: Legal 0.625%</t>
  </si>
  <si>
    <t>Leyes sociales</t>
  </si>
  <si>
    <t>Inversiones a realizar CRPS</t>
  </si>
  <si>
    <t>Parrilleros</t>
  </si>
  <si>
    <t xml:space="preserve">Egresos Totales:   </t>
  </si>
  <si>
    <t xml:space="preserve">IngresosTotales:   </t>
  </si>
  <si>
    <t>SEGURO DE SALUD</t>
  </si>
  <si>
    <t>PASO SEVERINO</t>
  </si>
  <si>
    <t>Ejecución Presupuestal  2022</t>
  </si>
  <si>
    <t xml:space="preserve"> *(1)</t>
  </si>
  <si>
    <t>el pago correspondiente a los meses de 10/2021 a 9/2022 por $4.503.780.02.</t>
  </si>
  <si>
    <t xml:space="preserve">*(1) OSE no pago durante 2022 los aportes por administracion del Centro Recreativo de Paso Severino. En enero 2023 realizo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</si>
</sst>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&quot;$&quot;\ * #,##0.00_);_(&quot;$&quot;\ * \(#,##0.00\);_(&quot;$&quot;\ * &quot;-&quot;??_);_(@_)"/>
    <numFmt numFmtId="167" formatCode="_ * #,##0_ ;_ * \-#,##0_ ;_ * &quot;-&quot;??_ ;_ @_ "/>
    <numFmt numFmtId="168" formatCode="_(* #,##0_);_(* \(#,##0\);_(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7" applyNumberFormat="0" applyAlignment="0" applyProtection="0"/>
    <xf numFmtId="0" fontId="22" fillId="7" borderId="8" applyNumberFormat="0" applyAlignment="0" applyProtection="0"/>
    <xf numFmtId="0" fontId="23" fillId="7" borderId="7" applyNumberFormat="0" applyAlignment="0" applyProtection="0"/>
    <xf numFmtId="0" fontId="24" fillId="0" borderId="9" applyNumberFormat="0" applyFill="0" applyAlignment="0" applyProtection="0"/>
    <xf numFmtId="0" fontId="25" fillId="8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/>
    <xf numFmtId="0" fontId="1" fillId="9" borderId="11" applyNumberFormat="0" applyFont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167" fontId="0" fillId="0" borderId="0" xfId="2" applyNumberFormat="1" applyFont="1" applyBorder="1"/>
    <xf numFmtId="167" fontId="0" fillId="0" borderId="1" xfId="2" applyNumberFormat="1" applyFont="1" applyBorder="1"/>
    <xf numFmtId="167" fontId="0" fillId="0" borderId="0" xfId="0" applyNumberFormat="1" applyBorder="1"/>
    <xf numFmtId="167" fontId="0" fillId="0" borderId="0" xfId="2" applyNumberFormat="1" applyFont="1"/>
    <xf numFmtId="0" fontId="0" fillId="0" borderId="0" xfId="0" applyFill="1"/>
    <xf numFmtId="168" fontId="0" fillId="0" borderId="0" xfId="1" applyNumberFormat="1" applyFont="1" applyBorder="1"/>
    <xf numFmtId="168" fontId="0" fillId="0" borderId="0" xfId="1" applyNumberFormat="1" applyFont="1"/>
    <xf numFmtId="168" fontId="0" fillId="0" borderId="1" xfId="1" applyNumberFormat="1" applyFont="1" applyBorder="1"/>
    <xf numFmtId="168" fontId="0" fillId="0" borderId="0" xfId="0" applyNumberFormat="1"/>
    <xf numFmtId="168" fontId="10" fillId="0" borderId="3" xfId="1" applyNumberFormat="1" applyFont="1" applyBorder="1"/>
    <xf numFmtId="0" fontId="0" fillId="0" borderId="0" xfId="0" applyAlignment="1">
      <alignment horizontal="right"/>
    </xf>
    <xf numFmtId="0" fontId="10" fillId="0" borderId="0" xfId="0" applyFont="1"/>
    <xf numFmtId="0" fontId="5" fillId="0" borderId="0" xfId="0" applyFont="1"/>
    <xf numFmtId="168" fontId="10" fillId="0" borderId="0" xfId="1" applyNumberFormat="1" applyFont="1" applyBorder="1"/>
    <xf numFmtId="0" fontId="6" fillId="0" borderId="0" xfId="0" applyFont="1" applyAlignment="1">
      <alignment horizontal="left"/>
    </xf>
    <xf numFmtId="0" fontId="4" fillId="0" borderId="0" xfId="0" applyFont="1"/>
    <xf numFmtId="43" fontId="0" fillId="0" borderId="0" xfId="0" applyNumberFormat="1"/>
    <xf numFmtId="168" fontId="3" fillId="0" borderId="0" xfId="1" applyNumberFormat="1" applyFont="1" applyBorder="1"/>
    <xf numFmtId="0" fontId="11" fillId="0" borderId="0" xfId="0" applyFont="1"/>
    <xf numFmtId="0" fontId="11" fillId="0" borderId="2" xfId="0" applyFont="1" applyFill="1" applyBorder="1" applyAlignment="1">
      <alignment horizontal="center"/>
    </xf>
    <xf numFmtId="10" fontId="11" fillId="0" borderId="0" xfId="3" applyNumberFormat="1" applyFont="1"/>
    <xf numFmtId="10" fontId="11" fillId="0" borderId="0" xfId="3" applyNumberFormat="1" applyFont="1" applyFill="1"/>
    <xf numFmtId="0" fontId="3" fillId="0" borderId="0" xfId="0" applyFont="1"/>
    <xf numFmtId="0" fontId="2" fillId="0" borderId="0" xfId="0" applyFont="1"/>
    <xf numFmtId="167" fontId="0" fillId="0" borderId="0" xfId="0" applyNumberFormat="1" applyFill="1"/>
    <xf numFmtId="167" fontId="0" fillId="0" borderId="1" xfId="0" applyNumberFormat="1" applyFill="1" applyBorder="1"/>
    <xf numFmtId="167" fontId="2" fillId="0" borderId="1" xfId="2" applyNumberFormat="1" applyFont="1" applyBorder="1"/>
    <xf numFmtId="167" fontId="0" fillId="0" borderId="0" xfId="2" applyNumberFormat="1" applyFont="1" applyFill="1"/>
    <xf numFmtId="0" fontId="0" fillId="0" borderId="0" xfId="0" applyFill="1" applyAlignment="1">
      <alignment horizontal="left"/>
    </xf>
    <xf numFmtId="167" fontId="0" fillId="0" borderId="0" xfId="2" applyNumberFormat="1" applyFont="1" applyFill="1" applyBorder="1"/>
    <xf numFmtId="167" fontId="0" fillId="0" borderId="1" xfId="2" applyNumberFormat="1" applyFont="1" applyFill="1" applyBorder="1"/>
    <xf numFmtId="167" fontId="0" fillId="0" borderId="0" xfId="0" applyNumberFormat="1" applyFill="1" applyBorder="1"/>
    <xf numFmtId="165" fontId="0" fillId="0" borderId="0" xfId="0" applyNumberFormat="1" applyFill="1"/>
    <xf numFmtId="168" fontId="10" fillId="0" borderId="3" xfId="1" applyNumberFormat="1" applyFont="1" applyFill="1" applyBorder="1"/>
    <xf numFmtId="168" fontId="10" fillId="0" borderId="0" xfId="1" applyNumberFormat="1" applyFont="1" applyFill="1" applyBorder="1"/>
    <xf numFmtId="168" fontId="3" fillId="0" borderId="0" xfId="1" applyNumberFormat="1" applyFont="1" applyFill="1" applyBorder="1"/>
    <xf numFmtId="168" fontId="0" fillId="0" borderId="0" xfId="0" applyNumberFormat="1" applyFill="1"/>
    <xf numFmtId="0" fontId="2" fillId="0" borderId="0" xfId="0" applyFont="1" applyFill="1" applyAlignment="1">
      <alignment horizontal="left"/>
    </xf>
    <xf numFmtId="168" fontId="2" fillId="0" borderId="0" xfId="0" applyNumberFormat="1" applyFont="1"/>
    <xf numFmtId="167" fontId="0" fillId="0" borderId="0" xfId="0" applyNumberFormat="1"/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7" fontId="10" fillId="0" borderId="0" xfId="2" applyNumberFormat="1" applyFont="1" applyFill="1" applyBorder="1"/>
    <xf numFmtId="167" fontId="10" fillId="0" borderId="0" xfId="2" applyNumberFormat="1" applyFont="1" applyBorder="1"/>
    <xf numFmtId="0" fontId="4" fillId="2" borderId="0" xfId="0" applyFont="1" applyFill="1" applyBorder="1" applyAlignment="1">
      <alignment horizontal="left"/>
    </xf>
    <xf numFmtId="167" fontId="13" fillId="2" borderId="0" xfId="2" applyNumberFormat="1" applyFont="1" applyFill="1" applyBorder="1"/>
    <xf numFmtId="0" fontId="4" fillId="2" borderId="0" xfId="0" applyFont="1" applyFill="1" applyBorder="1"/>
    <xf numFmtId="0" fontId="4" fillId="0" borderId="0" xfId="0" applyFont="1" applyAlignment="1">
      <alignment horizontal="left"/>
    </xf>
    <xf numFmtId="168" fontId="13" fillId="2" borderId="0" xfId="0" applyNumberFormat="1" applyFont="1" applyFill="1" applyBorder="1"/>
    <xf numFmtId="0" fontId="8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11" fillId="0" borderId="0" xfId="0" applyFont="1" applyFill="1"/>
    <xf numFmtId="0" fontId="4" fillId="0" borderId="0" xfId="0" applyFont="1" applyFill="1" applyBorder="1"/>
    <xf numFmtId="168" fontId="0" fillId="0" borderId="0" xfId="1" applyNumberFormat="1" applyFont="1" applyFill="1"/>
    <xf numFmtId="168" fontId="13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 vertical="center"/>
    </xf>
  </cellXfs>
  <cellStyles count="46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" xfId="1" builtinId="3"/>
    <cellStyle name="Moneda" xfId="2" builtinId="4"/>
    <cellStyle name="Neutral" xfId="11" builtinId="28" customBuiltin="1"/>
    <cellStyle name="Normal" xfId="0" builtinId="0"/>
    <cellStyle name="Normal 2" xfId="44"/>
    <cellStyle name="Notas 2" xfId="45"/>
    <cellStyle name="Porcentaje" xfId="3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868752</xdr:colOff>
      <xdr:row>3</xdr:row>
      <xdr:rowOff>114300</xdr:rowOff>
    </xdr:to>
    <xdr:pic>
      <xdr:nvPicPr>
        <xdr:cNvPr id="41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30480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5</xdr:col>
      <xdr:colOff>329422</xdr:colOff>
      <xdr:row>0</xdr:row>
      <xdr:rowOff>38101</xdr:rowOff>
    </xdr:from>
    <xdr:ext cx="1362074" cy="660639"/>
    <xdr:pic>
      <xdr:nvPicPr>
        <xdr:cNvPr id="3" name="54 Image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4064" y="38101"/>
          <a:ext cx="1362074" cy="660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57"/>
  <sheetViews>
    <sheetView tabSelected="1" topLeftCell="A7" zoomScale="90" zoomScaleNormal="90" workbookViewId="0">
      <selection activeCell="E24" sqref="E24"/>
    </sheetView>
  </sheetViews>
  <sheetFormatPr baseColWidth="10" defaultRowHeight="12.75" x14ac:dyDescent="0.2"/>
  <cols>
    <col min="1" max="1" width="32.5703125" customWidth="1"/>
    <col min="2" max="2" width="14.85546875" customWidth="1"/>
    <col min="3" max="3" width="13.7109375" customWidth="1"/>
    <col min="4" max="4" width="1.5703125" customWidth="1"/>
    <col min="5" max="5" width="15.85546875" customWidth="1"/>
    <col min="6" max="6" width="14.42578125" customWidth="1"/>
    <col min="7" max="7" width="1.5703125" customWidth="1"/>
    <col min="8" max="8" width="14.42578125" customWidth="1"/>
    <col min="9" max="9" width="4.28515625" customWidth="1"/>
    <col min="10" max="10" width="10.42578125" hidden="1" customWidth="1"/>
    <col min="11" max="11" width="11.85546875" bestFit="1" customWidth="1"/>
    <col min="12" max="12" width="11.7109375" bestFit="1" customWidth="1"/>
  </cols>
  <sheetData>
    <row r="1" spans="1:12" x14ac:dyDescent="0.2">
      <c r="A1" s="1"/>
    </row>
    <row r="2" spans="1:12" ht="14.25" x14ac:dyDescent="0.2">
      <c r="A2" s="15"/>
    </row>
    <row r="3" spans="1:12" x14ac:dyDescent="0.2">
      <c r="A3" s="16"/>
    </row>
    <row r="4" spans="1:12" x14ac:dyDescent="0.2">
      <c r="A4" s="16"/>
    </row>
    <row r="5" spans="1:12" x14ac:dyDescent="0.2">
      <c r="A5" s="16"/>
    </row>
    <row r="6" spans="1:12" x14ac:dyDescent="0.2">
      <c r="A6" s="16"/>
    </row>
    <row r="7" spans="1:12" x14ac:dyDescent="0.2">
      <c r="A7" s="16"/>
    </row>
    <row r="8" spans="1:12" ht="25.5" x14ac:dyDescent="0.35">
      <c r="A8" s="63" t="s">
        <v>34</v>
      </c>
      <c r="B8" s="63"/>
      <c r="C8" s="63"/>
      <c r="D8" s="63"/>
      <c r="E8" s="63"/>
      <c r="F8" s="63"/>
      <c r="G8" s="63"/>
      <c r="H8" s="63"/>
    </row>
    <row r="9" spans="1:12" x14ac:dyDescent="0.2">
      <c r="A9" s="64" t="s">
        <v>0</v>
      </c>
      <c r="B9" s="64"/>
      <c r="C9" s="64"/>
      <c r="D9" s="64"/>
      <c r="E9" s="64"/>
      <c r="F9" s="64"/>
      <c r="G9" s="64"/>
      <c r="H9" s="64"/>
      <c r="J9" s="8"/>
    </row>
    <row r="10" spans="1:12" x14ac:dyDescent="0.2">
      <c r="J10" s="22"/>
    </row>
    <row r="11" spans="1:12" ht="15.6" customHeight="1" x14ac:dyDescent="0.2">
      <c r="A11" s="60" t="s">
        <v>2</v>
      </c>
      <c r="B11" s="62" t="s">
        <v>6</v>
      </c>
      <c r="C11" s="62"/>
      <c r="D11" s="44"/>
      <c r="E11" s="62" t="s">
        <v>7</v>
      </c>
      <c r="F11" s="62"/>
      <c r="G11" s="44"/>
      <c r="H11" s="65" t="s">
        <v>1</v>
      </c>
      <c r="J11" s="23" t="s">
        <v>8</v>
      </c>
    </row>
    <row r="12" spans="1:12" ht="13.7" customHeight="1" x14ac:dyDescent="0.2">
      <c r="A12" s="60"/>
      <c r="B12" s="45" t="s">
        <v>23</v>
      </c>
      <c r="C12" s="45" t="s">
        <v>24</v>
      </c>
      <c r="D12" s="44"/>
      <c r="E12" s="45" t="s">
        <v>23</v>
      </c>
      <c r="F12" s="45" t="s">
        <v>24</v>
      </c>
      <c r="G12" s="44"/>
      <c r="H12" s="65"/>
      <c r="J12" s="22"/>
    </row>
    <row r="13" spans="1:12" s="8" customFormat="1" ht="14.25" x14ac:dyDescent="0.2">
      <c r="A13" s="53"/>
      <c r="B13" s="44"/>
      <c r="C13" s="44"/>
      <c r="D13" s="44"/>
      <c r="E13" s="44"/>
      <c r="F13" s="44"/>
      <c r="G13" s="44"/>
      <c r="H13" s="54"/>
      <c r="J13" s="55"/>
    </row>
    <row r="14" spans="1:12" x14ac:dyDescent="0.2">
      <c r="A14" s="32" t="s">
        <v>9</v>
      </c>
      <c r="B14" s="33">
        <v>9823663</v>
      </c>
      <c r="C14" s="33">
        <v>6414326</v>
      </c>
      <c r="D14" s="33"/>
      <c r="E14" s="7">
        <v>10050824.99</v>
      </c>
      <c r="F14" s="7">
        <v>5371667.71</v>
      </c>
      <c r="G14" s="7"/>
      <c r="H14" s="9">
        <v>815496.29999999981</v>
      </c>
      <c r="J14" s="24">
        <f t="shared" ref="J14:J22" si="0">+B14/E14-1</f>
        <v>-2.2601327774188995E-2</v>
      </c>
      <c r="K14" s="43"/>
      <c r="L14" s="42"/>
    </row>
    <row r="15" spans="1:12" x14ac:dyDescent="0.2">
      <c r="A15" s="32" t="s">
        <v>27</v>
      </c>
      <c r="B15" s="33">
        <v>1240237</v>
      </c>
      <c r="C15" s="33">
        <v>809809</v>
      </c>
      <c r="D15" s="33"/>
      <c r="E15" s="31">
        <v>1231239.48</v>
      </c>
      <c r="F15" s="31">
        <v>606316.14</v>
      </c>
      <c r="G15" s="31"/>
      <c r="H15" s="9">
        <v>212490.38</v>
      </c>
      <c r="J15" s="24">
        <f t="shared" si="0"/>
        <v>7.3076928949680209E-3</v>
      </c>
      <c r="K15" s="43"/>
      <c r="L15" s="42"/>
    </row>
    <row r="16" spans="1:12" x14ac:dyDescent="0.2">
      <c r="A16" s="41" t="s">
        <v>5</v>
      </c>
      <c r="B16" s="33">
        <v>552275</v>
      </c>
      <c r="C16" s="33">
        <v>280093</v>
      </c>
      <c r="D16" s="33"/>
      <c r="E16" s="7">
        <v>583757</v>
      </c>
      <c r="F16" s="7">
        <v>250359.7</v>
      </c>
      <c r="G16" s="7"/>
      <c r="H16" s="9">
        <v>-1748.7000000000116</v>
      </c>
      <c r="J16" s="24">
        <f>+B16/E16-1</f>
        <v>-5.3929974287246218E-2</v>
      </c>
      <c r="K16" s="43"/>
      <c r="L16" s="42"/>
    </row>
    <row r="17" spans="1:12" x14ac:dyDescent="0.2">
      <c r="A17" s="32" t="s">
        <v>4</v>
      </c>
      <c r="B17" s="33">
        <v>90926159</v>
      </c>
      <c r="C17" s="33">
        <v>8327611</v>
      </c>
      <c r="D17" s="33"/>
      <c r="E17" s="31">
        <v>90606946.579999998</v>
      </c>
      <c r="F17" s="31">
        <v>8976184.6199999992</v>
      </c>
      <c r="G17" s="31"/>
      <c r="H17" s="9">
        <v>-329361.19999999739</v>
      </c>
      <c r="J17" s="24">
        <f t="shared" si="0"/>
        <v>3.5230457713102403E-3</v>
      </c>
      <c r="K17" s="43"/>
      <c r="L17" s="42"/>
    </row>
    <row r="18" spans="1:12" x14ac:dyDescent="0.2">
      <c r="A18" s="41" t="s">
        <v>3</v>
      </c>
      <c r="B18" s="33">
        <v>231521</v>
      </c>
      <c r="C18" s="33">
        <v>212180</v>
      </c>
      <c r="D18" s="33"/>
      <c r="E18" s="4">
        <v>213675.36</v>
      </c>
      <c r="F18" s="4">
        <v>183923.32</v>
      </c>
      <c r="G18" s="4"/>
      <c r="H18" s="9">
        <v>46102.320000000007</v>
      </c>
      <c r="J18" s="25">
        <f t="shared" si="0"/>
        <v>8.3517538007189973E-2</v>
      </c>
      <c r="K18" s="43"/>
      <c r="L18" s="42"/>
    </row>
    <row r="19" spans="1:12" x14ac:dyDescent="0.2">
      <c r="A19" s="41" t="s">
        <v>10</v>
      </c>
      <c r="B19" s="28">
        <v>664400</v>
      </c>
      <c r="C19" s="28">
        <v>797820</v>
      </c>
      <c r="D19" s="28"/>
      <c r="E19" s="4">
        <v>0</v>
      </c>
      <c r="F19" s="4">
        <v>0</v>
      </c>
      <c r="G19" s="4"/>
      <c r="H19" s="9">
        <v>1462220</v>
      </c>
      <c r="J19" s="25" t="e">
        <f t="shared" si="0"/>
        <v>#DIV/0!</v>
      </c>
      <c r="K19" s="43"/>
      <c r="L19" s="42"/>
    </row>
    <row r="20" spans="1:12" x14ac:dyDescent="0.2">
      <c r="A20" s="41" t="s">
        <v>15</v>
      </c>
      <c r="B20" s="28">
        <v>1985719</v>
      </c>
      <c r="C20" s="28"/>
      <c r="D20" s="28"/>
      <c r="E20" s="4">
        <v>0</v>
      </c>
      <c r="F20" s="4"/>
      <c r="G20" s="4"/>
      <c r="H20" s="9">
        <v>1985719</v>
      </c>
      <c r="J20" s="25" t="e">
        <f t="shared" si="0"/>
        <v>#DIV/0!</v>
      </c>
      <c r="K20" s="43"/>
      <c r="L20" s="42"/>
    </row>
    <row r="21" spans="1:12" x14ac:dyDescent="0.2">
      <c r="A21" s="41" t="s">
        <v>28</v>
      </c>
      <c r="B21" s="34">
        <v>0</v>
      </c>
      <c r="C21" s="34">
        <v>723611</v>
      </c>
      <c r="D21" s="34"/>
      <c r="E21" s="3"/>
      <c r="F21" s="5"/>
      <c r="G21" s="5"/>
      <c r="H21" s="11">
        <v>723611</v>
      </c>
      <c r="J21" s="25" t="e">
        <f>+B21/E20-1</f>
        <v>#DIV/0!</v>
      </c>
      <c r="K21" s="43"/>
      <c r="L21" s="42"/>
    </row>
    <row r="22" spans="1:12" x14ac:dyDescent="0.2">
      <c r="A22" s="59"/>
      <c r="B22" s="35">
        <f>SUM(B14:B21)</f>
        <v>105423974</v>
      </c>
      <c r="C22" s="35">
        <f>SUM(C14:C21)</f>
        <v>17565450</v>
      </c>
      <c r="D22" s="35"/>
      <c r="E22" s="6">
        <f>SUM(E14:E20)</f>
        <v>102686443.41</v>
      </c>
      <c r="F22" s="6">
        <f>SUM(F14:F20)</f>
        <v>15388451.489999998</v>
      </c>
      <c r="G22" s="6"/>
      <c r="H22" s="9">
        <f>SUM(H14:H21)</f>
        <v>4914529.1000000024</v>
      </c>
      <c r="J22" s="24">
        <f t="shared" si="0"/>
        <v>2.6659123630076165E-2</v>
      </c>
      <c r="K22" s="9"/>
      <c r="L22" s="9"/>
    </row>
    <row r="23" spans="1:12" x14ac:dyDescent="0.2">
      <c r="A23" s="18"/>
      <c r="B23" s="28"/>
      <c r="C23" s="28"/>
      <c r="D23" s="28"/>
      <c r="E23" s="28"/>
      <c r="F23" s="28"/>
      <c r="G23" s="28"/>
      <c r="H23" s="9"/>
      <c r="J23" s="22"/>
    </row>
    <row r="24" spans="1:12" x14ac:dyDescent="0.2">
      <c r="A24" s="18" t="s">
        <v>22</v>
      </c>
      <c r="B24" s="29">
        <v>0</v>
      </c>
      <c r="C24" s="29">
        <v>0</v>
      </c>
      <c r="D24" s="29"/>
      <c r="E24" s="29"/>
      <c r="F24" s="29">
        <v>0</v>
      </c>
      <c r="G24" s="29"/>
      <c r="H24" s="11">
        <f>+B24-E24</f>
        <v>0</v>
      </c>
      <c r="J24" s="22"/>
    </row>
    <row r="25" spans="1:12" ht="14.25" x14ac:dyDescent="0.2">
      <c r="B25" s="46">
        <f>+B24+B22+B23</f>
        <v>105423974</v>
      </c>
      <c r="C25" s="46">
        <f>+C22</f>
        <v>17565450</v>
      </c>
      <c r="D25" s="46"/>
      <c r="E25" s="47">
        <f>+E24+E22+E23</f>
        <v>102686443.41</v>
      </c>
      <c r="F25" s="47">
        <f>+F22</f>
        <v>15388451.489999998</v>
      </c>
      <c r="G25" s="47"/>
      <c r="H25" s="17">
        <f>+H24+H22+H23</f>
        <v>4914529.1000000024</v>
      </c>
      <c r="J25" s="24">
        <f>+B25/E25-1</f>
        <v>2.6659123630076165E-2</v>
      </c>
    </row>
    <row r="26" spans="1:12" ht="14.25" x14ac:dyDescent="0.2">
      <c r="B26" s="46"/>
      <c r="C26" s="46"/>
      <c r="D26" s="46"/>
      <c r="E26" s="47"/>
      <c r="F26" s="47"/>
      <c r="G26" s="46"/>
      <c r="H26" s="47"/>
      <c r="J26" s="24"/>
    </row>
    <row r="27" spans="1:12" ht="15" x14ac:dyDescent="0.25">
      <c r="A27" s="48" t="s">
        <v>30</v>
      </c>
      <c r="B27" s="49">
        <f>+B25+C25</f>
        <v>122989424</v>
      </c>
      <c r="C27" s="50"/>
      <c r="D27" s="56"/>
      <c r="E27" s="49">
        <f>+E25+F25</f>
        <v>118074894.89999999</v>
      </c>
      <c r="F27" s="50"/>
      <c r="G27" s="56"/>
      <c r="H27" s="52">
        <f>+H25+I25</f>
        <v>4914529.1000000024</v>
      </c>
      <c r="J27" s="22"/>
    </row>
    <row r="28" spans="1:12" x14ac:dyDescent="0.2">
      <c r="B28" s="8"/>
      <c r="C28" s="8"/>
      <c r="D28" s="8"/>
      <c r="G28" s="8"/>
      <c r="J28" s="22"/>
    </row>
    <row r="29" spans="1:12" x14ac:dyDescent="0.2">
      <c r="B29" s="36"/>
      <c r="C29" s="36"/>
      <c r="D29" s="36"/>
      <c r="G29" s="8"/>
      <c r="J29" s="22"/>
    </row>
    <row r="30" spans="1:12" x14ac:dyDescent="0.2">
      <c r="A30" s="60" t="s">
        <v>17</v>
      </c>
      <c r="B30" s="62" t="s">
        <v>6</v>
      </c>
      <c r="C30" s="62"/>
      <c r="D30" s="44"/>
      <c r="E30" s="62" t="s">
        <v>7</v>
      </c>
      <c r="F30" s="62"/>
      <c r="G30" s="44"/>
      <c r="H30" s="61" t="s">
        <v>1</v>
      </c>
      <c r="J30" s="23" t="s">
        <v>8</v>
      </c>
    </row>
    <row r="31" spans="1:12" x14ac:dyDescent="0.2">
      <c r="A31" s="60"/>
      <c r="B31" s="45" t="s">
        <v>23</v>
      </c>
      <c r="C31" s="45" t="s">
        <v>24</v>
      </c>
      <c r="D31" s="44"/>
      <c r="E31" s="45" t="s">
        <v>23</v>
      </c>
      <c r="F31" s="45" t="s">
        <v>24</v>
      </c>
      <c r="G31" s="44"/>
      <c r="H31" s="61"/>
      <c r="J31" s="22"/>
    </row>
    <row r="32" spans="1:12" x14ac:dyDescent="0.2">
      <c r="A32" s="51" t="s">
        <v>32</v>
      </c>
      <c r="B32" s="8"/>
      <c r="C32" s="8"/>
      <c r="D32" s="8"/>
      <c r="G32" s="8"/>
    </row>
    <row r="33" spans="1:11" x14ac:dyDescent="0.2">
      <c r="A33" s="27" t="s">
        <v>26</v>
      </c>
      <c r="B33" s="33">
        <v>28860809</v>
      </c>
      <c r="C33" s="33"/>
      <c r="D33" s="33"/>
      <c r="E33" s="10">
        <v>28096972.559999999</v>
      </c>
      <c r="F33" s="10"/>
      <c r="G33" s="57"/>
      <c r="H33" s="9">
        <v>-763836.44000000134</v>
      </c>
      <c r="J33" s="24">
        <f t="shared" ref="J33:J39" si="1">+B33/E33-1</f>
        <v>2.7185720396347257E-2</v>
      </c>
    </row>
    <row r="34" spans="1:11" x14ac:dyDescent="0.2">
      <c r="A34" s="27" t="s">
        <v>16</v>
      </c>
      <c r="B34" s="33">
        <v>9902441</v>
      </c>
      <c r="C34" s="33"/>
      <c r="D34" s="33"/>
      <c r="E34" s="10">
        <v>5408881</v>
      </c>
      <c r="F34" s="10"/>
      <c r="G34" s="10"/>
      <c r="H34" s="9">
        <v>-4493560</v>
      </c>
      <c r="I34" s="27" t="s">
        <v>35</v>
      </c>
      <c r="J34" s="24">
        <f t="shared" si="1"/>
        <v>0.83077442450665862</v>
      </c>
    </row>
    <row r="35" spans="1:11" x14ac:dyDescent="0.2">
      <c r="A35" s="27" t="s">
        <v>12</v>
      </c>
      <c r="B35" s="33">
        <v>21748384</v>
      </c>
      <c r="C35" s="33"/>
      <c r="D35" s="33"/>
      <c r="E35" s="10">
        <v>18503482.220000025</v>
      </c>
      <c r="F35" s="10"/>
      <c r="G35" s="10"/>
      <c r="H35" s="9">
        <v>-3244901.7799999751</v>
      </c>
      <c r="J35" s="24">
        <f>+B35/E35-1</f>
        <v>0.17536708720116634</v>
      </c>
      <c r="K35" s="26"/>
    </row>
    <row r="36" spans="1:11" x14ac:dyDescent="0.2">
      <c r="A36" s="27" t="s">
        <v>25</v>
      </c>
      <c r="B36" s="33">
        <f>186495+24018689</f>
        <v>24205184</v>
      </c>
      <c r="C36" s="33"/>
      <c r="D36" s="33"/>
      <c r="E36" s="10">
        <v>24413106.199999999</v>
      </c>
      <c r="F36" s="10"/>
      <c r="G36" s="10"/>
      <c r="H36" s="9">
        <v>207922.19999999925</v>
      </c>
      <c r="J36" s="24">
        <f t="shared" si="1"/>
        <v>-8.5168269165191157E-3</v>
      </c>
    </row>
    <row r="37" spans="1:11" x14ac:dyDescent="0.2">
      <c r="A37" t="s">
        <v>13</v>
      </c>
      <c r="B37" s="33">
        <v>421939</v>
      </c>
      <c r="C37" s="33"/>
      <c r="D37" s="33"/>
      <c r="E37" s="10">
        <v>428176.25000000023</v>
      </c>
      <c r="F37" s="10"/>
      <c r="G37" s="10"/>
      <c r="H37" s="9">
        <v>6237.2500000002328</v>
      </c>
      <c r="J37" s="24">
        <f t="shared" si="1"/>
        <v>-1.4567015335391065E-2</v>
      </c>
    </row>
    <row r="38" spans="1:11" x14ac:dyDescent="0.2">
      <c r="A38" t="s">
        <v>14</v>
      </c>
      <c r="B38" s="34">
        <v>18337322</v>
      </c>
      <c r="C38" s="34"/>
      <c r="D38" s="33"/>
      <c r="E38" s="11">
        <v>20432712.59999999</v>
      </c>
      <c r="F38" s="11"/>
      <c r="G38" s="9"/>
      <c r="H38" s="11">
        <v>2095390.5999999903</v>
      </c>
      <c r="J38" s="24">
        <f t="shared" ref="J38" si="2">+B38/E38-1</f>
        <v>-0.10255077928321621</v>
      </c>
    </row>
    <row r="39" spans="1:11" ht="15" thickBot="1" x14ac:dyDescent="0.25">
      <c r="A39" s="14"/>
      <c r="B39" s="37">
        <f>SUM(B33:B38)</f>
        <v>103476079</v>
      </c>
      <c r="C39" s="37"/>
      <c r="D39" s="38"/>
      <c r="E39" s="13">
        <v>97283330.830000013</v>
      </c>
      <c r="F39" s="13"/>
      <c r="G39" s="17"/>
      <c r="H39" s="13">
        <v>-6192748.1699999869</v>
      </c>
      <c r="J39" s="24">
        <f t="shared" si="1"/>
        <v>6.365682709632603E-2</v>
      </c>
    </row>
    <row r="40" spans="1:11" ht="15" thickTop="1" x14ac:dyDescent="0.2">
      <c r="A40" s="14"/>
      <c r="B40" s="38"/>
      <c r="C40" s="38"/>
      <c r="D40" s="38"/>
      <c r="E40" s="17"/>
      <c r="F40" s="17"/>
      <c r="G40" s="17"/>
      <c r="H40" s="17"/>
      <c r="J40" s="24"/>
    </row>
    <row r="41" spans="1:11" x14ac:dyDescent="0.2">
      <c r="A41" s="19" t="s">
        <v>33</v>
      </c>
      <c r="B41" s="8"/>
      <c r="C41" s="8"/>
      <c r="D41" s="8"/>
    </row>
    <row r="42" spans="1:11" x14ac:dyDescent="0.2">
      <c r="A42" s="27" t="s">
        <v>18</v>
      </c>
      <c r="C42" s="33">
        <v>4755186</v>
      </c>
      <c r="D42" s="33"/>
      <c r="E42" s="33"/>
      <c r="F42" s="4">
        <v>4360240.7300000004</v>
      </c>
      <c r="G42" s="4"/>
      <c r="H42" s="9">
        <v>-394945.26999999955</v>
      </c>
      <c r="J42" s="24">
        <f>+C42/F42-1</f>
        <v>9.0578776369533154E-2</v>
      </c>
    </row>
    <row r="43" spans="1:11" x14ac:dyDescent="0.2">
      <c r="A43" s="27" t="s">
        <v>20</v>
      </c>
      <c r="C43" s="33">
        <v>4144710</v>
      </c>
      <c r="D43" s="33"/>
      <c r="E43" s="33"/>
      <c r="F43" s="4">
        <v>4232040.6500000181</v>
      </c>
      <c r="G43" s="4"/>
      <c r="H43" s="9">
        <v>87330.650000018068</v>
      </c>
      <c r="J43" s="24">
        <f>+C43/F43-1</f>
        <v>-2.0635588649182246E-2</v>
      </c>
    </row>
    <row r="44" spans="1:11" x14ac:dyDescent="0.2">
      <c r="A44" s="27" t="s">
        <v>29</v>
      </c>
      <c r="C44" s="33">
        <v>425739</v>
      </c>
      <c r="D44" s="33"/>
      <c r="E44" s="33"/>
      <c r="F44" s="4">
        <v>0</v>
      </c>
      <c r="G44" s="4"/>
      <c r="H44" s="9">
        <v>-425739</v>
      </c>
      <c r="J44" s="24"/>
    </row>
    <row r="45" spans="1:11" x14ac:dyDescent="0.2">
      <c r="A45" s="27" t="s">
        <v>19</v>
      </c>
      <c r="C45" s="33">
        <v>7560102</v>
      </c>
      <c r="D45" s="33"/>
      <c r="E45" s="33"/>
      <c r="F45" s="4">
        <v>8673293.9399999995</v>
      </c>
      <c r="G45" s="4"/>
      <c r="H45" s="9">
        <v>1113191.9399999995</v>
      </c>
      <c r="J45" s="24">
        <f>+C45/F45-1</f>
        <v>-0.12834707871090545</v>
      </c>
    </row>
    <row r="46" spans="1:11" x14ac:dyDescent="0.2">
      <c r="A46" s="27" t="s">
        <v>21</v>
      </c>
      <c r="B46" s="3"/>
      <c r="C46" s="34">
        <v>208863</v>
      </c>
      <c r="D46" s="34"/>
      <c r="E46" s="34"/>
      <c r="F46" s="30">
        <v>359752.26999999984</v>
      </c>
      <c r="G46" s="30"/>
      <c r="H46" s="11">
        <v>150889.26999999984</v>
      </c>
      <c r="J46" s="24">
        <f>+C46/F46-1</f>
        <v>-0.41942548409770952</v>
      </c>
    </row>
    <row r="47" spans="1:11" ht="15" thickBot="1" x14ac:dyDescent="0.25">
      <c r="B47" s="37"/>
      <c r="C47" s="37">
        <f>SUM(C42:C46)</f>
        <v>17094600</v>
      </c>
      <c r="D47" s="37"/>
      <c r="E47" s="37"/>
      <c r="F47" s="13">
        <f>SUM(F42:F46)</f>
        <v>17625327.590000015</v>
      </c>
      <c r="G47" s="13"/>
      <c r="H47" s="13">
        <f>SUM(H42:H46)</f>
        <v>530727.59000001778</v>
      </c>
      <c r="J47" s="24">
        <f>+C47/F47-1</f>
        <v>-3.0111644012854044E-2</v>
      </c>
    </row>
    <row r="48" spans="1:11" ht="13.5" thickTop="1" x14ac:dyDescent="0.2">
      <c r="C48" s="39"/>
      <c r="D48" s="39"/>
      <c r="E48" s="39"/>
      <c r="F48" s="21"/>
      <c r="G48" s="21"/>
      <c r="H48" s="21"/>
    </row>
    <row r="49" spans="1:10" x14ac:dyDescent="0.2">
      <c r="A49" s="2" t="s">
        <v>11</v>
      </c>
      <c r="B49" s="39">
        <v>1947896</v>
      </c>
      <c r="C49" s="33">
        <v>470849</v>
      </c>
      <c r="D49" s="39"/>
      <c r="E49" s="39"/>
      <c r="F49" s="21"/>
      <c r="G49" s="21"/>
      <c r="H49" s="21">
        <f>-B49+F49</f>
        <v>-1947896</v>
      </c>
      <c r="J49" s="24"/>
    </row>
    <row r="50" spans="1:10" x14ac:dyDescent="0.2">
      <c r="A50" s="2"/>
      <c r="B50" s="39"/>
      <c r="C50" s="39"/>
      <c r="D50" s="39"/>
      <c r="E50" s="21"/>
      <c r="F50" s="21"/>
      <c r="G50" s="21"/>
      <c r="H50" s="21"/>
      <c r="J50" s="24"/>
    </row>
    <row r="51" spans="1:10" ht="15" x14ac:dyDescent="0.25">
      <c r="A51" s="48" t="s">
        <v>31</v>
      </c>
      <c r="B51" s="52">
        <f>+B49+C47+B39+C49</f>
        <v>122989424</v>
      </c>
      <c r="C51" s="52"/>
      <c r="D51" s="58"/>
      <c r="E51" s="52">
        <f>+F49+F47+E39</f>
        <v>114908658.42000003</v>
      </c>
      <c r="F51" s="52"/>
      <c r="G51" s="58"/>
      <c r="H51" s="52">
        <f>+H49+H47+H39</f>
        <v>-7609916.5799999693</v>
      </c>
      <c r="J51" s="24">
        <f t="shared" ref="J51" si="3">+B51/E51-1</f>
        <v>7.0323382860011607E-2</v>
      </c>
    </row>
    <row r="52" spans="1:10" x14ac:dyDescent="0.2">
      <c r="A52" s="1"/>
      <c r="B52" s="40">
        <f>+B51-B27</f>
        <v>0</v>
      </c>
      <c r="C52" s="40"/>
      <c r="D52" s="40"/>
      <c r="E52" s="12"/>
      <c r="F52" s="12"/>
      <c r="G52" s="12"/>
      <c r="H52" s="20"/>
    </row>
    <row r="54" spans="1:10" x14ac:dyDescent="0.2">
      <c r="A54" s="27" t="s">
        <v>37</v>
      </c>
      <c r="E54" s="12"/>
      <c r="F54" s="12"/>
      <c r="G54" s="12"/>
    </row>
    <row r="55" spans="1:10" x14ac:dyDescent="0.2">
      <c r="A55" s="27" t="s">
        <v>36</v>
      </c>
    </row>
    <row r="57" spans="1:10" x14ac:dyDescent="0.2">
      <c r="A57" s="27"/>
    </row>
  </sheetData>
  <mergeCells count="10">
    <mergeCell ref="A30:A31"/>
    <mergeCell ref="H30:H31"/>
    <mergeCell ref="B30:C30"/>
    <mergeCell ref="E30:F30"/>
    <mergeCell ref="A8:H8"/>
    <mergeCell ref="A9:H9"/>
    <mergeCell ref="B11:C11"/>
    <mergeCell ref="E11:F11"/>
    <mergeCell ref="H11:H12"/>
    <mergeCell ref="A11:A12"/>
  </mergeCells>
  <phoneticPr fontId="5" type="noConversion"/>
  <pageMargins left="0.47244094488188981" right="0.35433070866141736" top="0.59055118110236227" bottom="0.98425196850393704" header="0" footer="0"/>
  <pageSetup paperSize="9" scale="87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Pptal</vt:lpstr>
      <vt:lpstr>'Ejecucion Pptal'!Área_de_impresión</vt:lpstr>
    </vt:vector>
  </TitlesOfParts>
  <Company>CHASSFOSE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CONTAB1</dc:creator>
  <cp:lastModifiedBy>Cr. Adrian Manion</cp:lastModifiedBy>
  <cp:lastPrinted>2023-03-08T18:43:18Z</cp:lastPrinted>
  <dcterms:created xsi:type="dcterms:W3CDTF">1998-03-11T11:47:16Z</dcterms:created>
  <dcterms:modified xsi:type="dcterms:W3CDTF">2023-05-30T20:48:41Z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presa">
    <vt:lpwstr>chass</vt:lpwstr>
  </property>
  <property fmtid="{D5CDD505-2E9C-101B-9397-08002B2CF9AE}" pid="3" name="Desde">
    <vt:filetime>2005-04-01T03:00:00Z</vt:filetime>
  </property>
  <property fmtid="{D5CDD505-2E9C-101B-9397-08002B2CF9AE}" pid="4" name="Hasta">
    <vt:filetime>2005-04-20T03:00:00Z</vt:filetime>
  </property>
  <property fmtid="{D5CDD505-2E9C-101B-9397-08002B2CF9AE}" pid="5" name="Moneda">
    <vt:i4>0</vt:i4>
  </property>
  <property fmtid="{D5CDD505-2E9C-101B-9397-08002B2CF9AE}" pid="6" name="Fecha">
    <vt:filetime>2005-04-20T03:00:00Z</vt:filetime>
  </property>
</Properties>
</file>